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ROSI\04 CUARTO TRIMESTRE ASE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0" yWindow="0" windowWidth="28800" windowHeight="11415"/>
  </bookViews>
  <sheets>
    <sheet name="EAEPED_OG" sheetId="1" r:id="rId1"/>
  </sheets>
  <definedNames>
    <definedName name="_xlnm.Print_Area" localSheetId="0">EAEPED_OG!$A$1:$I$160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7" i="1"/>
  <c r="H135" i="1"/>
  <c r="H126" i="1"/>
  <c r="H127" i="1"/>
  <c r="H131" i="1"/>
  <c r="H117" i="1"/>
  <c r="H118" i="1"/>
  <c r="H120" i="1"/>
  <c r="H121" i="1"/>
  <c r="H122" i="1"/>
  <c r="H123" i="1"/>
  <c r="H115" i="1"/>
  <c r="H107" i="1"/>
  <c r="H113" i="1"/>
  <c r="H88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1" i="1"/>
  <c r="H47" i="1"/>
  <c r="H48" i="1"/>
  <c r="H34" i="1"/>
  <c r="H14" i="1"/>
  <c r="H15" i="1"/>
  <c r="H19" i="1"/>
  <c r="H13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H136" i="1" s="1"/>
  <c r="E137" i="1"/>
  <c r="E135" i="1"/>
  <c r="E133" i="1"/>
  <c r="H133" i="1" s="1"/>
  <c r="E126" i="1"/>
  <c r="E127" i="1"/>
  <c r="E128" i="1"/>
  <c r="H128" i="1" s="1"/>
  <c r="E129" i="1"/>
  <c r="H129" i="1" s="1"/>
  <c r="E130" i="1"/>
  <c r="H130" i="1" s="1"/>
  <c r="E131" i="1"/>
  <c r="E132" i="1"/>
  <c r="H132" i="1" s="1"/>
  <c r="E125" i="1"/>
  <c r="H125" i="1" s="1"/>
  <c r="E116" i="1"/>
  <c r="H116" i="1" s="1"/>
  <c r="E117" i="1"/>
  <c r="E118" i="1"/>
  <c r="E119" i="1"/>
  <c r="H119" i="1" s="1"/>
  <c r="E120" i="1"/>
  <c r="E121" i="1"/>
  <c r="E122" i="1"/>
  <c r="E123" i="1"/>
  <c r="E115" i="1"/>
  <c r="E106" i="1"/>
  <c r="H106" i="1" s="1"/>
  <c r="E107" i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E105" i="1"/>
  <c r="H105" i="1" s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95" i="1"/>
  <c r="H95" i="1" s="1"/>
  <c r="E88" i="1"/>
  <c r="E89" i="1"/>
  <c r="H89" i="1" s="1"/>
  <c r="E90" i="1"/>
  <c r="H90" i="1" s="1"/>
  <c r="E91" i="1"/>
  <c r="H91" i="1" s="1"/>
  <c r="E92" i="1"/>
  <c r="H92" i="1" s="1"/>
  <c r="E93" i="1"/>
  <c r="H93" i="1" s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H62" i="1" s="1"/>
  <c r="E63" i="1"/>
  <c r="E61" i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E48" i="1"/>
  <c r="E49" i="1"/>
  <c r="H49" i="1" s="1"/>
  <c r="E41" i="1"/>
  <c r="H41" i="1" s="1"/>
  <c r="E32" i="1"/>
  <c r="H32" i="1" s="1"/>
  <c r="E33" i="1"/>
  <c r="H33" i="1" s="1"/>
  <c r="E34" i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E15" i="1"/>
  <c r="E16" i="1"/>
  <c r="H16" i="1" s="1"/>
  <c r="E17" i="1"/>
  <c r="H17" i="1" s="1"/>
  <c r="E18" i="1"/>
  <c r="H18" i="1" s="1"/>
  <c r="E19" i="1"/>
  <c r="E13" i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C85" i="1" s="1"/>
  <c r="H94" i="1"/>
  <c r="G94" i="1"/>
  <c r="F94" i="1"/>
  <c r="E94" i="1"/>
  <c r="D94" i="1"/>
  <c r="C94" i="1"/>
  <c r="H86" i="1"/>
  <c r="G86" i="1"/>
  <c r="G85" i="1" s="1"/>
  <c r="F86" i="1"/>
  <c r="E86" i="1"/>
  <c r="D86" i="1"/>
  <c r="D85" i="1" s="1"/>
  <c r="C86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G10" i="1" s="1"/>
  <c r="F12" i="1"/>
  <c r="F10" i="1" s="1"/>
  <c r="E12" i="1"/>
  <c r="D12" i="1"/>
  <c r="D10" i="1" s="1"/>
  <c r="C12" i="1"/>
  <c r="C10" i="1" l="1"/>
  <c r="C160" i="1" s="1"/>
  <c r="G160" i="1"/>
  <c r="F85" i="1"/>
  <c r="D160" i="1"/>
  <c r="H85" i="1"/>
  <c r="H10" i="1"/>
  <c r="E85" i="1"/>
  <c r="E10" i="1"/>
  <c r="F160" i="1"/>
  <c r="H160" i="1" l="1"/>
  <c r="E160" i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<sst xmlns="http://schemas.openxmlformats.org/spreadsheetml/2006/main" count="163" uniqueCount="90">
  <si>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</si>
  <si>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</si>
  <si>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</si>
  <si>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</si>
  <si>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</si>
  <si>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</si>
  <si>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</si>
  <si>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</si>
  <si>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</si>
  <si>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</si>
  <si>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</si>
  <si>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</si>
  <si>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</si>
  <si>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</si>
  <si>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</si>
  <si>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</si>
  <si>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</si>
  <si>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</si>
  <si>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</si>
  <si>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</si>
  <si>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</si>
  <si>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</si>
  <si>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</si>
  <si>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</si>
  <si>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</si>
  <si>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</si>
  <si>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</si>
  <si>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</si>
  <si>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</si>
  <si>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</si>
  <si>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</si>
  <si>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</si>
  <si>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</si>
  <si>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</si>
  <si>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</si>
  <si>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</si>
  <si>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</si>
  <si>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</si>
  <si>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</si>
  <si>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</si>
  <si>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</si>
  <si>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</si>
  <si>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</si>
  <si>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</si>
  <si>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</si>
  <si>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</si>
  <si>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</si>
  <si>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</si>
  <si>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</si>
  <si>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</si>
  <si>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</si>
  <si>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</si>
  <si>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</si>
  <si>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</si>
  <si>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</si>
  <si>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</si>
  <si>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</si>
  <si>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</si>
  <si>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</si>
  <si>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</si>
  <si>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</si>
  <si>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</si>
  <si>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</si>
  <si>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</si>
  <si>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</si>
  <si>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</si>
  <si>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</si>
  <si>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</si>
  <si>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</si>
  <si>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</si>
  <si>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</si>
  <si>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</si>
  <si>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</si>
  <si>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</si>
  <si>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</si>
  <si>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</si>
  <si>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</si>
  <si>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</si>
  <si>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</si>
  <si>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</si>
  <si>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</si>
  <si>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</si>
  <si>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</si>
  <si>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</si>
  <si>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</si>
  <si>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</si>
  <si>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</si>
  <si>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</si>
  <si>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Servicios de Salud de Chihuahua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</si>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</sst>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165" fontId="6" fillId="0" borderId="5" xfId="1" applyNumberFormat="1" applyFont="1" applyFill="1" applyBorder="1" applyAlignment="1" applyProtection="1">
      <alignment horizontal="right" vertical="center"/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162</xdr:row>
      <xdr:rowOff>0</xdr:rowOff>
    </xdr:from>
    <xdr:to>
      <xdr:col>2</xdr:col>
      <xdr:colOff>645622</xdr:colOff>
      <xdr:row>172</xdr:row>
      <xdr:rowOff>94721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2200-000002000000}"/>
            </a:ext>
          </a:extLst>
        </xdr:cNvPr>
        <xdr:cNvSpPr txBox="1"/>
      </xdr:nvSpPr>
      <xdr:spPr>
        <a:xfrm>
          <a:off x="243417" y="32713083"/>
          <a:ext cx="3524288" cy="1576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>
            <a:latin typeface="Gotham Black" pitchFamily="50" charset="0"/>
            <a:cs typeface="Gotham Black" pitchFamily="50" charset="0"/>
          </a:endParaRPr>
        </a:p>
        <a:p>
          <a:r>
            <a:rPr lang="es-MX" sz="1100">
              <a:latin typeface="Gotham Black" pitchFamily="50" charset="0"/>
              <a:cs typeface="Gotham Black" pitchFamily="50" charset="0"/>
            </a:rPr>
            <a:t>           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C.P. LAURA LORENA SÁNCHEZ DUARTE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DIRECTORA ADMINISTRATIVA 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SERVICIOS DE SALUD DE CHIHUAHUA</a:t>
          </a:r>
        </a:p>
      </xdr:txBody>
    </xdr:sp>
    <xdr:clientData/>
  </xdr:twoCellAnchor>
  <xdr:twoCellAnchor>
    <xdr:from>
      <xdr:col>3</xdr:col>
      <xdr:colOff>603250</xdr:colOff>
      <xdr:row>162</xdr:row>
      <xdr:rowOff>0</xdr:rowOff>
    </xdr:from>
    <xdr:to>
      <xdr:col>7</xdr:col>
      <xdr:colOff>453931</xdr:colOff>
      <xdr:row>174</xdr:row>
      <xdr:rowOff>129424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xmlns="" id="{00000000-0008-0000-2200-000009000000}"/>
            </a:ext>
          </a:extLst>
        </xdr:cNvPr>
        <xdr:cNvSpPr txBox="1"/>
      </xdr:nvSpPr>
      <xdr:spPr>
        <a:xfrm>
          <a:off x="4730750" y="32713083"/>
          <a:ext cx="3819431" cy="190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>
            <a:latin typeface="Gotham Black" pitchFamily="50" charset="0"/>
            <a:cs typeface="Gotham Black" pitchFamily="50" charset="0"/>
          </a:endParaRPr>
        </a:p>
        <a:p>
          <a:r>
            <a:rPr lang="es-MX" sz="1100">
              <a:latin typeface="Gotham Black" pitchFamily="50" charset="0"/>
              <a:cs typeface="Gotham Black" pitchFamily="50" charset="0"/>
            </a:rPr>
            <a:t>               _____________________________________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latin typeface="Gotham Black" pitchFamily="50" charset="0"/>
              <a:ea typeface="+mn-ea"/>
              <a:cs typeface="Gotham Black" pitchFamily="50" charset="0"/>
            </a:rPr>
            <a:t>DR. FELIPE FERNANDO SANDOVAL MAGALLANES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latin typeface="Gotham Black" pitchFamily="50" charset="0"/>
              <a:cs typeface="Gotham Black" pitchFamily="50" charset="0"/>
            </a:rPr>
            <a:t>SECRETARIO DE SALUD Y</a:t>
          </a:r>
          <a:r>
            <a:rPr lang="es-MX" sz="1100" b="1" baseline="0">
              <a:latin typeface="Gotham Black" pitchFamily="50" charset="0"/>
              <a:cs typeface="Gotham Black" pitchFamily="50" charset="0"/>
            </a:rPr>
            <a:t> </a:t>
          </a:r>
          <a:r>
            <a:rPr lang="es-MX" sz="1100" b="1">
              <a:latin typeface="Gotham Black" pitchFamily="50" charset="0"/>
              <a:cs typeface="Gotham Black" pitchFamily="50" charset="0"/>
            </a:rPr>
            <a:t>DIRECTOR</a:t>
          </a:r>
          <a:r>
            <a:rPr lang="es-MX" sz="1100" b="1" baseline="0">
              <a:latin typeface="Gotham Black" pitchFamily="50" charset="0"/>
              <a:cs typeface="Gotham Black" pitchFamily="50" charset="0"/>
            </a:rPr>
            <a:t> GENERAL DE SERVICIOS DE SALUD DE CHIHUAHUA</a:t>
          </a:r>
          <a:endParaRPr lang="es-MX" sz="1100" b="1">
            <a:latin typeface="Gotham Black" pitchFamily="50" charset="0"/>
            <a:cs typeface="Gotham Black" pitchFamily="50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topLeftCell="A133" zoomScale="90" zoomScaleNormal="90" workbookViewId="0">
      <selection activeCell="U143" sqref="U143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5.140625" style="1" bestFit="1" customWidth="1"/>
    <col min="4" max="4" width="14.28515625" style="1" bestFit="1" customWidth="1"/>
    <col min="5" max="8" width="15.1406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4" t="s">
        <v>88</v>
      </c>
      <c r="C2" s="45"/>
      <c r="D2" s="45"/>
      <c r="E2" s="45"/>
      <c r="F2" s="45"/>
      <c r="G2" s="45"/>
      <c r="H2" s="46"/>
    </row>
    <row r="3" spans="2:9" x14ac:dyDescent="0.2">
      <c r="B3" s="47" t="s">
        <v>1</v>
      </c>
      <c r="C3" s="48"/>
      <c r="D3" s="48"/>
      <c r="E3" s="48"/>
      <c r="F3" s="48"/>
      <c r="G3" s="48"/>
      <c r="H3" s="49"/>
    </row>
    <row r="4" spans="2:9" x14ac:dyDescent="0.2">
      <c r="B4" s="47" t="s">
        <v>2</v>
      </c>
      <c r="C4" s="48"/>
      <c r="D4" s="48"/>
      <c r="E4" s="48"/>
      <c r="F4" s="48"/>
      <c r="G4" s="48"/>
      <c r="H4" s="49"/>
    </row>
    <row r="5" spans="2:9" x14ac:dyDescent="0.2">
      <c r="B5" s="50" t="s">
        <v>89</v>
      </c>
      <c r="C5" s="51"/>
      <c r="D5" s="51"/>
      <c r="E5" s="51"/>
      <c r="F5" s="51"/>
      <c r="G5" s="51"/>
      <c r="H5" s="52"/>
    </row>
    <row r="6" spans="2:9" ht="15.75" customHeight="1" thickBot="1" x14ac:dyDescent="0.25">
      <c r="B6" s="53" t="s">
        <v>3</v>
      </c>
      <c r="C6" s="54"/>
      <c r="D6" s="54"/>
      <c r="E6" s="54"/>
      <c r="F6" s="54"/>
      <c r="G6" s="54"/>
      <c r="H6" s="55"/>
    </row>
    <row r="7" spans="2:9" ht="24.75" customHeight="1" thickBot="1" x14ac:dyDescent="0.25">
      <c r="B7" s="37" t="s">
        <v>4</v>
      </c>
      <c r="C7" s="39" t="s">
        <v>5</v>
      </c>
      <c r="D7" s="40"/>
      <c r="E7" s="40"/>
      <c r="F7" s="40"/>
      <c r="G7" s="41"/>
      <c r="H7" s="42" t="s">
        <v>6</v>
      </c>
    </row>
    <row r="8" spans="2:9" ht="24.75" thickBot="1" x14ac:dyDescent="0.25">
      <c r="B8" s="38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3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780973023.88999999</v>
      </c>
      <c r="D10" s="8">
        <f>SUM(D12,D20,D30,D40,D50,D60,D64,D73,D77)</f>
        <v>201653230.75999999</v>
      </c>
      <c r="E10" s="28">
        <f t="shared" ref="E10:H10" si="0">SUM(E12,E20,E30,E40,E50,E60,E64,E73,E77)</f>
        <v>982626254.64999998</v>
      </c>
      <c r="F10" s="8">
        <f t="shared" si="0"/>
        <v>957624681.44999993</v>
      </c>
      <c r="G10" s="8">
        <f t="shared" si="0"/>
        <v>727904747.47000003</v>
      </c>
      <c r="H10" s="28">
        <f t="shared" si="0"/>
        <v>25001573.200000007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255050000</v>
      </c>
      <c r="D12" s="7">
        <f>SUM(D13:D19)</f>
        <v>-54541530.870000005</v>
      </c>
      <c r="E12" s="29">
        <f t="shared" ref="E12:H12" si="1">SUM(E13:E19)</f>
        <v>200508469.13</v>
      </c>
      <c r="F12" s="7">
        <f t="shared" si="1"/>
        <v>200508469.13</v>
      </c>
      <c r="G12" s="7">
        <f t="shared" si="1"/>
        <v>200508469.13</v>
      </c>
      <c r="H12" s="29">
        <f t="shared" si="1"/>
        <v>-2.0256265997886658E-8</v>
      </c>
    </row>
    <row r="13" spans="2:9" ht="24" x14ac:dyDescent="0.2">
      <c r="B13" s="10" t="s">
        <v>14</v>
      </c>
      <c r="C13" s="25">
        <v>50000000</v>
      </c>
      <c r="D13" s="25">
        <v>-50000000</v>
      </c>
      <c r="E13" s="30">
        <f>SUM(C13:D13)</f>
        <v>0</v>
      </c>
      <c r="F13" s="26">
        <v>0</v>
      </c>
      <c r="G13" s="26">
        <v>0</v>
      </c>
      <c r="H13" s="34">
        <f>SUM(E13-F13)</f>
        <v>0</v>
      </c>
    </row>
    <row r="14" spans="2:9" ht="22.9" customHeight="1" x14ac:dyDescent="0.2">
      <c r="B14" s="10" t="s">
        <v>15</v>
      </c>
      <c r="C14" s="25">
        <v>0</v>
      </c>
      <c r="D14" s="25">
        <v>6334522.5999999996</v>
      </c>
      <c r="E14" s="30">
        <f t="shared" ref="E14:E79" si="2">SUM(C14:D14)</f>
        <v>6334522.5999999996</v>
      </c>
      <c r="F14" s="26">
        <v>6334522.5999999996</v>
      </c>
      <c r="G14" s="26">
        <v>6334522.5999999996</v>
      </c>
      <c r="H14" s="34">
        <f t="shared" ref="H14:H79" si="3">SUM(E14-F14)</f>
        <v>0</v>
      </c>
    </row>
    <row r="15" spans="2:9" x14ac:dyDescent="0.2">
      <c r="B15" s="10" t="s">
        <v>16</v>
      </c>
      <c r="C15" s="25">
        <v>35150000</v>
      </c>
      <c r="D15" s="25">
        <v>61194945.780000001</v>
      </c>
      <c r="E15" s="30">
        <f t="shared" si="2"/>
        <v>96344945.780000001</v>
      </c>
      <c r="F15" s="26">
        <v>96344945.780000001</v>
      </c>
      <c r="G15" s="26">
        <v>96344945.780000001</v>
      </c>
      <c r="H15" s="34">
        <f t="shared" si="3"/>
        <v>0</v>
      </c>
    </row>
    <row r="16" spans="2:9" x14ac:dyDescent="0.2">
      <c r="B16" s="10" t="s">
        <v>17</v>
      </c>
      <c r="C16" s="25">
        <v>0</v>
      </c>
      <c r="D16" s="25">
        <v>327770.21999999997</v>
      </c>
      <c r="E16" s="30">
        <f t="shared" si="2"/>
        <v>327770.21999999997</v>
      </c>
      <c r="F16" s="26">
        <v>327770.21999999997</v>
      </c>
      <c r="G16" s="26">
        <v>327770.21999999997</v>
      </c>
      <c r="H16" s="34">
        <f t="shared" si="3"/>
        <v>0</v>
      </c>
    </row>
    <row r="17" spans="2:8" x14ac:dyDescent="0.2">
      <c r="B17" s="10" t="s">
        <v>18</v>
      </c>
      <c r="C17" s="25">
        <v>69300000</v>
      </c>
      <c r="D17" s="25">
        <v>26392656.039999999</v>
      </c>
      <c r="E17" s="30">
        <f t="shared" si="2"/>
        <v>95692656.039999992</v>
      </c>
      <c r="F17" s="26">
        <v>95692656.040000007</v>
      </c>
      <c r="G17" s="26">
        <v>95692656.040000007</v>
      </c>
      <c r="H17" s="34">
        <f t="shared" si="3"/>
        <v>-1.4901161193847656E-8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100600000</v>
      </c>
      <c r="D19" s="25">
        <v>-98791425.510000005</v>
      </c>
      <c r="E19" s="30">
        <f t="shared" si="2"/>
        <v>1808574.4899999946</v>
      </c>
      <c r="F19" s="26">
        <v>1808574.49</v>
      </c>
      <c r="G19" s="26">
        <v>1808574.49</v>
      </c>
      <c r="H19" s="34">
        <f t="shared" si="3"/>
        <v>-5.3551048040390015E-9</v>
      </c>
    </row>
    <row r="20" spans="2:8" s="9" customFormat="1" ht="24" x14ac:dyDescent="0.2">
      <c r="B20" s="12" t="s">
        <v>21</v>
      </c>
      <c r="C20" s="7">
        <f>SUM(C21:C29)</f>
        <v>78736922.5</v>
      </c>
      <c r="D20" s="7">
        <f t="shared" ref="D20:H20" si="4">SUM(D21:D29)</f>
        <v>119763117.16</v>
      </c>
      <c r="E20" s="29">
        <f t="shared" si="4"/>
        <v>198500039.66</v>
      </c>
      <c r="F20" s="7">
        <f t="shared" si="4"/>
        <v>198500039.66</v>
      </c>
      <c r="G20" s="7">
        <f t="shared" si="4"/>
        <v>94095430.640000001</v>
      </c>
      <c r="H20" s="29">
        <f t="shared" si="4"/>
        <v>0</v>
      </c>
    </row>
    <row r="21" spans="2:8" ht="24" x14ac:dyDescent="0.2">
      <c r="B21" s="10" t="s">
        <v>22</v>
      </c>
      <c r="C21" s="25">
        <v>1250000</v>
      </c>
      <c r="D21" s="25">
        <v>4126462.48</v>
      </c>
      <c r="E21" s="30">
        <f t="shared" si="2"/>
        <v>5376462.4800000004</v>
      </c>
      <c r="F21" s="26">
        <v>5376462.4800000004</v>
      </c>
      <c r="G21" s="26">
        <v>4920747.53</v>
      </c>
      <c r="H21" s="34">
        <f t="shared" si="3"/>
        <v>0</v>
      </c>
    </row>
    <row r="22" spans="2:8" x14ac:dyDescent="0.2">
      <c r="B22" s="10" t="s">
        <v>23</v>
      </c>
      <c r="C22" s="25">
        <v>14501112.5</v>
      </c>
      <c r="D22" s="25">
        <v>-8534470.6099999994</v>
      </c>
      <c r="E22" s="30">
        <f t="shared" si="2"/>
        <v>5966641.8900000006</v>
      </c>
      <c r="F22" s="26">
        <v>5966641.8900000006</v>
      </c>
      <c r="G22" s="26">
        <v>5639343.1699999999</v>
      </c>
      <c r="H22" s="34">
        <f t="shared" si="3"/>
        <v>0</v>
      </c>
    </row>
    <row r="23" spans="2:8" ht="24" x14ac:dyDescent="0.2">
      <c r="B23" s="10" t="s">
        <v>24</v>
      </c>
      <c r="C23" s="25">
        <v>0</v>
      </c>
      <c r="D23" s="25">
        <v>66052.56</v>
      </c>
      <c r="E23" s="30">
        <f t="shared" si="2"/>
        <v>66052.56</v>
      </c>
      <c r="F23" s="26">
        <v>66052.56</v>
      </c>
      <c r="G23" s="26">
        <v>66052.56</v>
      </c>
      <c r="H23" s="34">
        <f t="shared" si="3"/>
        <v>0</v>
      </c>
    </row>
    <row r="24" spans="2:8" ht="24" x14ac:dyDescent="0.2">
      <c r="B24" s="10" t="s">
        <v>25</v>
      </c>
      <c r="C24" s="25">
        <v>650000</v>
      </c>
      <c r="D24" s="25">
        <v>2109843.6</v>
      </c>
      <c r="E24" s="30">
        <f t="shared" si="2"/>
        <v>2759843.6</v>
      </c>
      <c r="F24" s="26">
        <v>2759843.6</v>
      </c>
      <c r="G24" s="26">
        <v>2759843.6</v>
      </c>
      <c r="H24" s="34">
        <f t="shared" si="3"/>
        <v>0</v>
      </c>
    </row>
    <row r="25" spans="2:8" ht="23.45" customHeight="1" x14ac:dyDescent="0.2">
      <c r="B25" s="10" t="s">
        <v>26</v>
      </c>
      <c r="C25" s="25">
        <v>50000000</v>
      </c>
      <c r="D25" s="25">
        <v>123952083.5</v>
      </c>
      <c r="E25" s="30">
        <f t="shared" si="2"/>
        <v>173952083.5</v>
      </c>
      <c r="F25" s="26">
        <v>173952083.5</v>
      </c>
      <c r="G25" s="26">
        <v>74449988.75</v>
      </c>
      <c r="H25" s="34">
        <f t="shared" si="3"/>
        <v>0</v>
      </c>
    </row>
    <row r="26" spans="2:8" x14ac:dyDescent="0.2">
      <c r="B26" s="10" t="s">
        <v>27</v>
      </c>
      <c r="C26" s="25">
        <v>12035810</v>
      </c>
      <c r="D26" s="25">
        <v>-6763091.7599999998</v>
      </c>
      <c r="E26" s="30">
        <f t="shared" si="2"/>
        <v>5272718.24</v>
      </c>
      <c r="F26" s="26">
        <v>5272718.24</v>
      </c>
      <c r="G26" s="26">
        <v>2740587.66</v>
      </c>
      <c r="H26" s="34">
        <f t="shared" si="3"/>
        <v>0</v>
      </c>
    </row>
    <row r="27" spans="2:8" ht="24" x14ac:dyDescent="0.2">
      <c r="B27" s="10" t="s">
        <v>28</v>
      </c>
      <c r="C27" s="25">
        <v>0</v>
      </c>
      <c r="D27" s="25">
        <v>1892359.98</v>
      </c>
      <c r="E27" s="30">
        <f t="shared" si="2"/>
        <v>1892359.98</v>
      </c>
      <c r="F27" s="26">
        <v>1892359.98</v>
      </c>
      <c r="G27" s="26">
        <v>400040.36</v>
      </c>
      <c r="H27" s="34">
        <f t="shared" si="3"/>
        <v>0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300000</v>
      </c>
      <c r="D29" s="25">
        <v>2913877.41</v>
      </c>
      <c r="E29" s="30">
        <f t="shared" si="2"/>
        <v>3213877.41</v>
      </c>
      <c r="F29" s="26">
        <v>3213877.41</v>
      </c>
      <c r="G29" s="26">
        <v>3118827.0100000002</v>
      </c>
      <c r="H29" s="34">
        <f t="shared" si="3"/>
        <v>0</v>
      </c>
    </row>
    <row r="30" spans="2:8" s="9" customFormat="1" ht="24" x14ac:dyDescent="0.2">
      <c r="B30" s="12" t="s">
        <v>31</v>
      </c>
      <c r="C30" s="7">
        <f>SUM(C31:C39)</f>
        <v>437809301.38999999</v>
      </c>
      <c r="D30" s="7">
        <f t="shared" ref="D30:H30" si="5">SUM(D31:D39)</f>
        <v>-8860613.6799999774</v>
      </c>
      <c r="E30" s="29">
        <f t="shared" si="5"/>
        <v>428948687.71000004</v>
      </c>
      <c r="F30" s="7">
        <f t="shared" si="5"/>
        <v>428948687.09000003</v>
      </c>
      <c r="G30" s="7">
        <f t="shared" si="5"/>
        <v>384206327.87</v>
      </c>
      <c r="H30" s="29">
        <f t="shared" si="5"/>
        <v>0.62000002968125045</v>
      </c>
    </row>
    <row r="31" spans="2:8" x14ac:dyDescent="0.2">
      <c r="B31" s="10" t="s">
        <v>32</v>
      </c>
      <c r="C31" s="25">
        <v>300000</v>
      </c>
      <c r="D31" s="25">
        <v>4833751.28</v>
      </c>
      <c r="E31" s="30">
        <f t="shared" si="2"/>
        <v>5133751.28</v>
      </c>
      <c r="F31" s="26">
        <v>5133751.28</v>
      </c>
      <c r="G31" s="26">
        <v>4831005.71</v>
      </c>
      <c r="H31" s="34">
        <f t="shared" si="3"/>
        <v>0</v>
      </c>
    </row>
    <row r="32" spans="2:8" x14ac:dyDescent="0.2">
      <c r="B32" s="10" t="s">
        <v>33</v>
      </c>
      <c r="C32" s="25">
        <v>0</v>
      </c>
      <c r="D32" s="25">
        <v>1826312.09</v>
      </c>
      <c r="E32" s="30">
        <f t="shared" si="2"/>
        <v>1826312.09</v>
      </c>
      <c r="F32" s="26">
        <v>1826312.09</v>
      </c>
      <c r="G32" s="26">
        <v>940851.29</v>
      </c>
      <c r="H32" s="34">
        <f t="shared" si="3"/>
        <v>0</v>
      </c>
    </row>
    <row r="33" spans="2:8" ht="24" x14ac:dyDescent="0.2">
      <c r="B33" s="10" t="s">
        <v>34</v>
      </c>
      <c r="C33" s="25">
        <v>65628022.289999999</v>
      </c>
      <c r="D33" s="25">
        <v>177809895.62</v>
      </c>
      <c r="E33" s="30">
        <f t="shared" si="2"/>
        <v>243437917.91</v>
      </c>
      <c r="F33" s="26">
        <v>243437917.91</v>
      </c>
      <c r="G33" s="26">
        <v>210195548.25</v>
      </c>
      <c r="H33" s="34">
        <f t="shared" si="3"/>
        <v>0</v>
      </c>
    </row>
    <row r="34" spans="2:8" ht="24.6" customHeight="1" x14ac:dyDescent="0.2">
      <c r="B34" s="10" t="s">
        <v>35</v>
      </c>
      <c r="C34" s="25">
        <v>0</v>
      </c>
      <c r="D34" s="25">
        <v>2158085.7599999998</v>
      </c>
      <c r="E34" s="30">
        <f t="shared" si="2"/>
        <v>2158085.7599999998</v>
      </c>
      <c r="F34" s="26">
        <v>2158085.14</v>
      </c>
      <c r="G34" s="26">
        <v>2158085.14</v>
      </c>
      <c r="H34" s="34">
        <f t="shared" si="3"/>
        <v>0.61999999964609742</v>
      </c>
    </row>
    <row r="35" spans="2:8" ht="24" x14ac:dyDescent="0.2">
      <c r="B35" s="10" t="s">
        <v>36</v>
      </c>
      <c r="C35" s="25">
        <v>1050000</v>
      </c>
      <c r="D35" s="25">
        <v>23858696.309999999</v>
      </c>
      <c r="E35" s="30">
        <f t="shared" si="2"/>
        <v>24908696.309999999</v>
      </c>
      <c r="F35" s="26">
        <v>24908696.309999999</v>
      </c>
      <c r="G35" s="26">
        <v>14596913.120000001</v>
      </c>
      <c r="H35" s="34">
        <f t="shared" si="3"/>
        <v>0</v>
      </c>
    </row>
    <row r="36" spans="2:8" ht="24" x14ac:dyDescent="0.2">
      <c r="B36" s="10" t="s">
        <v>37</v>
      </c>
      <c r="C36" s="25">
        <v>0</v>
      </c>
      <c r="D36" s="25">
        <v>554108.80000000005</v>
      </c>
      <c r="E36" s="30">
        <f t="shared" si="2"/>
        <v>554108.80000000005</v>
      </c>
      <c r="F36" s="26">
        <v>554108.80000000005</v>
      </c>
      <c r="G36" s="26">
        <v>554108.80000000005</v>
      </c>
      <c r="H36" s="34">
        <f t="shared" si="3"/>
        <v>0</v>
      </c>
    </row>
    <row r="37" spans="2:8" x14ac:dyDescent="0.2">
      <c r="B37" s="10" t="s">
        <v>38</v>
      </c>
      <c r="C37" s="25">
        <v>14831277.5</v>
      </c>
      <c r="D37" s="25">
        <v>-12840973.26</v>
      </c>
      <c r="E37" s="30">
        <f t="shared" si="2"/>
        <v>1990304.2400000002</v>
      </c>
      <c r="F37" s="26">
        <v>1990304.24</v>
      </c>
      <c r="G37" s="26">
        <v>1990304.24</v>
      </c>
      <c r="H37" s="34">
        <f t="shared" si="3"/>
        <v>2.3283064365386963E-10</v>
      </c>
    </row>
    <row r="38" spans="2:8" x14ac:dyDescent="0.2">
      <c r="B38" s="10" t="s">
        <v>39</v>
      </c>
      <c r="C38" s="25">
        <v>0</v>
      </c>
      <c r="D38" s="25">
        <v>708286.72</v>
      </c>
      <c r="E38" s="30">
        <f t="shared" si="2"/>
        <v>708286.72</v>
      </c>
      <c r="F38" s="26">
        <v>708286.72</v>
      </c>
      <c r="G38" s="26">
        <v>708286.72</v>
      </c>
      <c r="H38" s="34">
        <f t="shared" si="3"/>
        <v>0</v>
      </c>
    </row>
    <row r="39" spans="2:8" x14ac:dyDescent="0.2">
      <c r="B39" s="10" t="s">
        <v>40</v>
      </c>
      <c r="C39" s="25">
        <v>356000001.60000002</v>
      </c>
      <c r="D39" s="25">
        <v>-207768777</v>
      </c>
      <c r="E39" s="30">
        <f t="shared" si="2"/>
        <v>148231224.60000002</v>
      </c>
      <c r="F39" s="26">
        <v>148231224.59999999</v>
      </c>
      <c r="G39" s="26">
        <v>148231224.59999999</v>
      </c>
      <c r="H39" s="34">
        <f t="shared" si="3"/>
        <v>2.9802322387695313E-8</v>
      </c>
    </row>
    <row r="40" spans="2:8" s="9" customFormat="1" ht="25.5" customHeight="1" x14ac:dyDescent="0.2">
      <c r="B40" s="12" t="s">
        <v>41</v>
      </c>
      <c r="C40" s="7">
        <f>SUM(C41:C49)</f>
        <v>8193800</v>
      </c>
      <c r="D40" s="7">
        <f t="shared" ref="D40:H40" si="6">SUM(D41:D49)</f>
        <v>53128602.979999997</v>
      </c>
      <c r="E40" s="29">
        <f t="shared" si="6"/>
        <v>61322402.979999997</v>
      </c>
      <c r="F40" s="7">
        <f t="shared" si="6"/>
        <v>34768601.490000002</v>
      </c>
      <c r="G40" s="7">
        <f t="shared" si="6"/>
        <v>34362919.810000002</v>
      </c>
      <c r="H40" s="29">
        <f t="shared" si="6"/>
        <v>26553801.489999998</v>
      </c>
    </row>
    <row r="41" spans="2:8" ht="24" x14ac:dyDescent="0.2">
      <c r="B41" s="10" t="s">
        <v>42</v>
      </c>
      <c r="C41" s="25">
        <v>0</v>
      </c>
      <c r="D41" s="25">
        <v>26573801.489999998</v>
      </c>
      <c r="E41" s="30">
        <f t="shared" si="2"/>
        <v>26573801.489999998</v>
      </c>
      <c r="F41" s="26">
        <v>20000</v>
      </c>
      <c r="G41" s="26">
        <v>20000</v>
      </c>
      <c r="H41" s="34">
        <f t="shared" si="3"/>
        <v>26553801.489999998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8193800</v>
      </c>
      <c r="D44" s="25">
        <v>26526875.390000001</v>
      </c>
      <c r="E44" s="30">
        <f t="shared" si="2"/>
        <v>34720675.390000001</v>
      </c>
      <c r="F44" s="26">
        <v>34720675.390000001</v>
      </c>
      <c r="G44" s="26">
        <v>34314993.710000001</v>
      </c>
      <c r="H44" s="34">
        <f t="shared" si="3"/>
        <v>0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27926.1</v>
      </c>
      <c r="E48" s="30">
        <f t="shared" si="2"/>
        <v>27926.1</v>
      </c>
      <c r="F48" s="26">
        <v>27926.1</v>
      </c>
      <c r="G48" s="26">
        <v>27926.1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1183000</v>
      </c>
      <c r="D50" s="7">
        <f t="shared" ref="D50:H50" si="7">SUM(D51:D59)</f>
        <v>85384869.040000007</v>
      </c>
      <c r="E50" s="29">
        <f t="shared" si="7"/>
        <v>86567869.040000007</v>
      </c>
      <c r="F50" s="7">
        <f t="shared" si="7"/>
        <v>86567869.040000007</v>
      </c>
      <c r="G50" s="7">
        <f t="shared" si="7"/>
        <v>6400584.9800000004</v>
      </c>
      <c r="H50" s="29">
        <f t="shared" si="7"/>
        <v>0</v>
      </c>
    </row>
    <row r="51" spans="2:8" x14ac:dyDescent="0.2">
      <c r="B51" s="10" t="s">
        <v>52</v>
      </c>
      <c r="C51" s="25">
        <v>1183000</v>
      </c>
      <c r="D51" s="25">
        <v>4311681.37</v>
      </c>
      <c r="E51" s="30">
        <f t="shared" si="2"/>
        <v>5494681.3700000001</v>
      </c>
      <c r="F51" s="26">
        <v>5427459.3700000001</v>
      </c>
      <c r="G51" s="26">
        <v>2757746.12</v>
      </c>
      <c r="H51" s="34">
        <f t="shared" si="3"/>
        <v>67222</v>
      </c>
    </row>
    <row r="52" spans="2:8" x14ac:dyDescent="0.2">
      <c r="B52" s="10" t="s">
        <v>53</v>
      </c>
      <c r="C52" s="25">
        <v>0</v>
      </c>
      <c r="D52" s="25">
        <v>29928</v>
      </c>
      <c r="E52" s="30">
        <f t="shared" si="2"/>
        <v>29928</v>
      </c>
      <c r="F52" s="26">
        <v>29928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77679772.780000001</v>
      </c>
      <c r="E53" s="30">
        <f t="shared" si="2"/>
        <v>77679772.780000001</v>
      </c>
      <c r="F53" s="26">
        <v>77746994.780000001</v>
      </c>
      <c r="G53" s="26">
        <v>2459149.67</v>
      </c>
      <c r="H53" s="34">
        <f t="shared" si="3"/>
        <v>-67222</v>
      </c>
    </row>
    <row r="54" spans="2:8" x14ac:dyDescent="0.2">
      <c r="B54" s="10" t="s">
        <v>55</v>
      </c>
      <c r="C54" s="25">
        <v>0</v>
      </c>
      <c r="D54" s="25">
        <v>2179797.7000000002</v>
      </c>
      <c r="E54" s="30">
        <f t="shared" si="2"/>
        <v>2179797.7000000002</v>
      </c>
      <c r="F54" s="26">
        <v>2179797.7000000002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1167254.2</v>
      </c>
      <c r="E56" s="30">
        <f t="shared" si="2"/>
        <v>1167254.2</v>
      </c>
      <c r="F56" s="26">
        <v>1167254.2</v>
      </c>
      <c r="G56" s="26">
        <v>1167254.2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16434.990000000002</v>
      </c>
      <c r="E59" s="30">
        <f t="shared" si="2"/>
        <v>16434.990000000002</v>
      </c>
      <c r="F59" s="26">
        <v>16434.990000000002</v>
      </c>
      <c r="G59" s="26">
        <v>16434.990000000002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6778786.1300000008</v>
      </c>
      <c r="E60" s="29">
        <f t="shared" si="8"/>
        <v>6778786.1300000008</v>
      </c>
      <c r="F60" s="7">
        <f t="shared" si="8"/>
        <v>8331015.040000001</v>
      </c>
      <c r="G60" s="7">
        <f t="shared" si="8"/>
        <v>8331015.040000001</v>
      </c>
      <c r="H60" s="29">
        <f t="shared" si="8"/>
        <v>-1552228.9100000001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36">
        <v>0</v>
      </c>
      <c r="D62" s="36">
        <v>6778786.1300000008</v>
      </c>
      <c r="E62" s="30">
        <f t="shared" si="2"/>
        <v>6778786.1300000008</v>
      </c>
      <c r="F62" s="26">
        <v>8331015.040000001</v>
      </c>
      <c r="G62" s="26">
        <v>8331015.040000001</v>
      </c>
      <c r="H62" s="34">
        <f t="shared" si="3"/>
        <v>-1552228.9100000001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5104357161.3500013</v>
      </c>
      <c r="D85" s="17">
        <f t="shared" ref="D85:H85" si="14">SUM(D86,D94,D104,D114,D124,D134,D138,D147,D151)</f>
        <v>-112527522.07000001</v>
      </c>
      <c r="E85" s="31">
        <f t="shared" si="14"/>
        <v>4991829639.2800007</v>
      </c>
      <c r="F85" s="17">
        <f t="shared" si="14"/>
        <v>4997461147.2399998</v>
      </c>
      <c r="G85" s="17">
        <f t="shared" si="14"/>
        <v>4862574086.3400002</v>
      </c>
      <c r="H85" s="31">
        <f t="shared" si="14"/>
        <v>-5631507.9599998547</v>
      </c>
      <c r="M85" s="18"/>
    </row>
    <row r="86" spans="2:13" x14ac:dyDescent="0.2">
      <c r="B86" s="19" t="s">
        <v>13</v>
      </c>
      <c r="C86" s="7">
        <f>SUM(C87:C93)</f>
        <v>3042681009.73</v>
      </c>
      <c r="D86" s="7">
        <f t="shared" ref="D86:H86" si="15">SUM(D87:D93)</f>
        <v>38780439.840000004</v>
      </c>
      <c r="E86" s="29">
        <f t="shared" si="15"/>
        <v>3081461449.5700002</v>
      </c>
      <c r="F86" s="7">
        <f t="shared" si="15"/>
        <v>3004080469.8299999</v>
      </c>
      <c r="G86" s="7">
        <f t="shared" si="15"/>
        <v>3004080469.8299999</v>
      </c>
      <c r="H86" s="29">
        <f t="shared" si="15"/>
        <v>77380979.740000159</v>
      </c>
    </row>
    <row r="87" spans="2:13" ht="24" x14ac:dyDescent="0.2">
      <c r="B87" s="10" t="s">
        <v>14</v>
      </c>
      <c r="C87" s="25">
        <v>1109049426.29</v>
      </c>
      <c r="D87" s="25">
        <v>-163505238.49000001</v>
      </c>
      <c r="E87" s="30">
        <f>SUM(C87:D87)</f>
        <v>945544187.79999995</v>
      </c>
      <c r="F87" s="26">
        <v>940692275.80999982</v>
      </c>
      <c r="G87" s="26">
        <v>940692275.80999982</v>
      </c>
      <c r="H87" s="34">
        <f t="shared" ref="H87:H153" si="16">SUM(E87-F87)</f>
        <v>4851911.9900001287</v>
      </c>
    </row>
    <row r="88" spans="2:13" ht="24.6" customHeight="1" x14ac:dyDescent="0.2">
      <c r="B88" s="10" t="s">
        <v>15</v>
      </c>
      <c r="C88" s="25">
        <v>310660542.81999999</v>
      </c>
      <c r="D88" s="25">
        <v>-51728756.100000001</v>
      </c>
      <c r="E88" s="30">
        <f t="shared" ref="E88:E153" si="17">SUM(C88:D88)</f>
        <v>258931786.72</v>
      </c>
      <c r="F88" s="26">
        <v>270891635.51999998</v>
      </c>
      <c r="G88" s="26">
        <v>270891635.51999998</v>
      </c>
      <c r="H88" s="34">
        <f>SUM(E88-F88)</f>
        <v>-11959848.799999982</v>
      </c>
    </row>
    <row r="89" spans="2:13" x14ac:dyDescent="0.2">
      <c r="B89" s="10" t="s">
        <v>16</v>
      </c>
      <c r="C89" s="25">
        <v>522710761.81</v>
      </c>
      <c r="D89" s="25">
        <v>126139567.18000001</v>
      </c>
      <c r="E89" s="30">
        <f t="shared" si="17"/>
        <v>648850328.99000001</v>
      </c>
      <c r="F89" s="26">
        <v>621641960.50999999</v>
      </c>
      <c r="G89" s="26">
        <v>621641960.50999999</v>
      </c>
      <c r="H89" s="34">
        <f t="shared" si="16"/>
        <v>27208368.480000019</v>
      </c>
    </row>
    <row r="90" spans="2:13" x14ac:dyDescent="0.2">
      <c r="B90" s="10" t="s">
        <v>17</v>
      </c>
      <c r="C90" s="25">
        <v>219891555.81</v>
      </c>
      <c r="D90" s="25">
        <v>79946511.739999995</v>
      </c>
      <c r="E90" s="30">
        <f t="shared" si="17"/>
        <v>299838067.55000001</v>
      </c>
      <c r="F90" s="26">
        <v>242417974.43000001</v>
      </c>
      <c r="G90" s="26">
        <v>242417974.43000001</v>
      </c>
      <c r="H90" s="34">
        <f t="shared" si="16"/>
        <v>57420093.120000005</v>
      </c>
    </row>
    <row r="91" spans="2:13" x14ac:dyDescent="0.2">
      <c r="B91" s="10" t="s">
        <v>18</v>
      </c>
      <c r="C91" s="25">
        <v>691208724.96000004</v>
      </c>
      <c r="D91" s="25">
        <v>104601547.19999999</v>
      </c>
      <c r="E91" s="30">
        <f t="shared" si="17"/>
        <v>795810272.16000009</v>
      </c>
      <c r="F91" s="26">
        <v>856992656.6400001</v>
      </c>
      <c r="G91" s="26">
        <v>856992656.6400001</v>
      </c>
      <c r="H91" s="34">
        <f t="shared" si="16"/>
        <v>-61182384.480000019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189159998.03999999</v>
      </c>
      <c r="D93" s="25">
        <v>-56673191.689999983</v>
      </c>
      <c r="E93" s="30">
        <f t="shared" si="17"/>
        <v>132486806.35000001</v>
      </c>
      <c r="F93" s="26">
        <v>71443966.920000002</v>
      </c>
      <c r="G93" s="26">
        <v>71443966.920000002</v>
      </c>
      <c r="H93" s="34">
        <f t="shared" si="16"/>
        <v>61042839.430000007</v>
      </c>
    </row>
    <row r="94" spans="2:13" ht="24" x14ac:dyDescent="0.2">
      <c r="B94" s="20" t="s">
        <v>21</v>
      </c>
      <c r="C94" s="7">
        <f>SUM(C95:C103)</f>
        <v>798981452.48000002</v>
      </c>
      <c r="D94" s="7">
        <f t="shared" ref="D94:H94" si="18">SUM(D95:D103)</f>
        <v>-44153538.700000003</v>
      </c>
      <c r="E94" s="29">
        <f t="shared" si="18"/>
        <v>754827913.77999997</v>
      </c>
      <c r="F94" s="7">
        <f t="shared" si="18"/>
        <v>748789651.41999996</v>
      </c>
      <c r="G94" s="7">
        <f t="shared" si="18"/>
        <v>657011851.73000002</v>
      </c>
      <c r="H94" s="29">
        <f t="shared" si="18"/>
        <v>6038262.3600001093</v>
      </c>
    </row>
    <row r="95" spans="2:13" ht="24" x14ac:dyDescent="0.2">
      <c r="B95" s="10" t="s">
        <v>22</v>
      </c>
      <c r="C95" s="25">
        <v>24767248.969999999</v>
      </c>
      <c r="D95" s="25">
        <v>918158.85000000009</v>
      </c>
      <c r="E95" s="30">
        <f t="shared" si="17"/>
        <v>25685407.82</v>
      </c>
      <c r="F95" s="26">
        <v>25574781.739999998</v>
      </c>
      <c r="G95" s="26">
        <v>24669464.07</v>
      </c>
      <c r="H95" s="34">
        <f t="shared" si="16"/>
        <v>110626.08000000194</v>
      </c>
    </row>
    <row r="96" spans="2:13" x14ac:dyDescent="0.2">
      <c r="B96" s="10" t="s">
        <v>23</v>
      </c>
      <c r="C96" s="25">
        <v>26071783</v>
      </c>
      <c r="D96" s="25">
        <v>-882614.37000000104</v>
      </c>
      <c r="E96" s="30">
        <f t="shared" si="17"/>
        <v>25189168.629999999</v>
      </c>
      <c r="F96" s="26">
        <v>25191985.789999999</v>
      </c>
      <c r="G96" s="26">
        <v>23882996.019999996</v>
      </c>
      <c r="H96" s="34">
        <f t="shared" si="16"/>
        <v>-2817.160000000149</v>
      </c>
    </row>
    <row r="97" spans="2:18" ht="24" x14ac:dyDescent="0.2">
      <c r="B97" s="10" t="s">
        <v>24</v>
      </c>
      <c r="C97" s="25">
        <v>0</v>
      </c>
      <c r="D97" s="25">
        <v>13575.699999999997</v>
      </c>
      <c r="E97" s="30">
        <f t="shared" si="17"/>
        <v>13575.699999999997</v>
      </c>
      <c r="F97" s="26">
        <v>13575.699999999983</v>
      </c>
      <c r="G97" s="26">
        <v>13575.699999999983</v>
      </c>
      <c r="H97" s="34">
        <f t="shared" si="16"/>
        <v>1.4551915228366852E-11</v>
      </c>
    </row>
    <row r="98" spans="2:18" ht="24" x14ac:dyDescent="0.2">
      <c r="B98" s="10" t="s">
        <v>25</v>
      </c>
      <c r="C98" s="25">
        <v>5769081</v>
      </c>
      <c r="D98" s="25">
        <v>-2283200.62</v>
      </c>
      <c r="E98" s="30">
        <f t="shared" si="17"/>
        <v>3485880.38</v>
      </c>
      <c r="F98" s="26">
        <v>2678499.98</v>
      </c>
      <c r="G98" s="26">
        <v>2636159.6599999997</v>
      </c>
      <c r="H98" s="34">
        <f t="shared" si="16"/>
        <v>807380.39999999991</v>
      </c>
    </row>
    <row r="99" spans="2:18" ht="24" x14ac:dyDescent="0.2">
      <c r="B99" s="10" t="s">
        <v>26</v>
      </c>
      <c r="C99" s="25">
        <v>670811651.04999995</v>
      </c>
      <c r="D99" s="25">
        <v>-54076429.060000002</v>
      </c>
      <c r="E99" s="30">
        <f t="shared" si="17"/>
        <v>616735221.99000001</v>
      </c>
      <c r="F99" s="26">
        <v>612983365.3599999</v>
      </c>
      <c r="G99" s="26">
        <v>550596002.72000003</v>
      </c>
      <c r="H99" s="34">
        <f t="shared" si="16"/>
        <v>3751856.6300001144</v>
      </c>
      <c r="J99" s="21"/>
    </row>
    <row r="100" spans="2:18" x14ac:dyDescent="0.2">
      <c r="B100" s="10" t="s">
        <v>27</v>
      </c>
      <c r="C100" s="25">
        <v>30161096.989999998</v>
      </c>
      <c r="D100" s="25">
        <v>-1951573.17</v>
      </c>
      <c r="E100" s="30">
        <f t="shared" si="17"/>
        <v>28209523.82</v>
      </c>
      <c r="F100" s="26">
        <v>27731864.439999998</v>
      </c>
      <c r="G100" s="26">
        <v>27196016.430000003</v>
      </c>
      <c r="H100" s="34">
        <f t="shared" si="16"/>
        <v>477659.38000000268</v>
      </c>
      <c r="R100" s="2"/>
    </row>
    <row r="101" spans="2:18" ht="24" x14ac:dyDescent="0.2">
      <c r="B101" s="10" t="s">
        <v>28</v>
      </c>
      <c r="C101" s="25">
        <v>31791232.949999999</v>
      </c>
      <c r="D101" s="25">
        <v>11662585.82</v>
      </c>
      <c r="E101" s="30">
        <f t="shared" si="17"/>
        <v>43453818.769999996</v>
      </c>
      <c r="F101" s="26">
        <v>41707716.770000003</v>
      </c>
      <c r="G101" s="26">
        <v>15381546.060000001</v>
      </c>
      <c r="H101" s="34">
        <f t="shared" si="16"/>
        <v>1746101.9999999925</v>
      </c>
    </row>
    <row r="102" spans="2:18" ht="12.6" customHeight="1" x14ac:dyDescent="0.2">
      <c r="B102" s="10" t="s">
        <v>29</v>
      </c>
      <c r="C102" s="25">
        <v>0</v>
      </c>
      <c r="D102" s="25">
        <v>2056</v>
      </c>
      <c r="E102" s="30">
        <f t="shared" si="17"/>
        <v>2056</v>
      </c>
      <c r="F102" s="26">
        <v>2056</v>
      </c>
      <c r="G102" s="26">
        <v>2056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9609358.5199999996</v>
      </c>
      <c r="D103" s="25">
        <v>2443902.1499999994</v>
      </c>
      <c r="E103" s="30">
        <f t="shared" si="17"/>
        <v>12053260.669999998</v>
      </c>
      <c r="F103" s="26">
        <v>12905805.640000001</v>
      </c>
      <c r="G103" s="26">
        <v>12634035.069999998</v>
      </c>
      <c r="H103" s="34">
        <f t="shared" si="16"/>
        <v>-852544.97000000253</v>
      </c>
    </row>
    <row r="104" spans="2:18" ht="24" x14ac:dyDescent="0.2">
      <c r="B104" s="20" t="s">
        <v>31</v>
      </c>
      <c r="C104" s="7">
        <f>SUM(C105:C113)</f>
        <v>354501575.31999999</v>
      </c>
      <c r="D104" s="7">
        <f t="shared" ref="D104:H104" si="19">SUM(D105:D113)</f>
        <v>-3591389.2500000047</v>
      </c>
      <c r="E104" s="29">
        <f t="shared" si="19"/>
        <v>350910186.06999993</v>
      </c>
      <c r="F104" s="7">
        <f t="shared" si="19"/>
        <v>417475959.97000015</v>
      </c>
      <c r="G104" s="7">
        <f t="shared" si="19"/>
        <v>380008264.01000011</v>
      </c>
      <c r="H104" s="29">
        <f t="shared" si="19"/>
        <v>-66565773.900000066</v>
      </c>
    </row>
    <row r="105" spans="2:18" x14ac:dyDescent="0.2">
      <c r="B105" s="10" t="s">
        <v>32</v>
      </c>
      <c r="C105" s="25">
        <v>67119387</v>
      </c>
      <c r="D105" s="25">
        <v>-67885082.079999998</v>
      </c>
      <c r="E105" s="30">
        <f t="shared" si="17"/>
        <v>-765695.07999999821</v>
      </c>
      <c r="F105" s="26">
        <v>73302671.469999999</v>
      </c>
      <c r="G105" s="26">
        <v>73302671.470000014</v>
      </c>
      <c r="H105" s="34">
        <f t="shared" si="16"/>
        <v>-74068366.549999997</v>
      </c>
    </row>
    <row r="106" spans="2:18" x14ac:dyDescent="0.2">
      <c r="B106" s="10" t="s">
        <v>33</v>
      </c>
      <c r="C106" s="25">
        <v>10290181.1</v>
      </c>
      <c r="D106" s="25">
        <v>10929798.07</v>
      </c>
      <c r="E106" s="30">
        <f t="shared" si="17"/>
        <v>21219979.170000002</v>
      </c>
      <c r="F106" s="26">
        <v>21770280.699999999</v>
      </c>
      <c r="G106" s="26">
        <v>21770280.699999999</v>
      </c>
      <c r="H106" s="34">
        <f t="shared" si="16"/>
        <v>-550301.52999999747</v>
      </c>
    </row>
    <row r="107" spans="2:18" ht="24" x14ac:dyDescent="0.2">
      <c r="B107" s="10" t="s">
        <v>34</v>
      </c>
      <c r="C107" s="25">
        <v>162811405.47</v>
      </c>
      <c r="D107" s="25">
        <v>-4574868.0200000107</v>
      </c>
      <c r="E107" s="30">
        <f t="shared" si="17"/>
        <v>158236537.44999999</v>
      </c>
      <c r="F107" s="26">
        <v>154631921.29000005</v>
      </c>
      <c r="G107" s="26">
        <v>129754421.04000002</v>
      </c>
      <c r="H107" s="34">
        <f t="shared" si="16"/>
        <v>3604616.1599999368</v>
      </c>
    </row>
    <row r="108" spans="2:18" ht="24" x14ac:dyDescent="0.2">
      <c r="B108" s="10" t="s">
        <v>35</v>
      </c>
      <c r="C108" s="25">
        <v>1394150</v>
      </c>
      <c r="D108" s="25">
        <v>9060372.0999999996</v>
      </c>
      <c r="E108" s="30">
        <f t="shared" si="17"/>
        <v>10454522.1</v>
      </c>
      <c r="F108" s="26">
        <v>9482815.5599999987</v>
      </c>
      <c r="G108" s="26">
        <v>9482815.5599999987</v>
      </c>
      <c r="H108" s="34">
        <f t="shared" si="16"/>
        <v>971706.54000000097</v>
      </c>
    </row>
    <row r="109" spans="2:18" ht="24" x14ac:dyDescent="0.2">
      <c r="B109" s="10" t="s">
        <v>36</v>
      </c>
      <c r="C109" s="25">
        <v>74467094</v>
      </c>
      <c r="D109" s="25">
        <v>54933986.189999998</v>
      </c>
      <c r="E109" s="30">
        <f t="shared" si="17"/>
        <v>129401080.19</v>
      </c>
      <c r="F109" s="26">
        <v>129348305.5</v>
      </c>
      <c r="G109" s="26">
        <v>117114797.8</v>
      </c>
      <c r="H109" s="34">
        <f t="shared" si="16"/>
        <v>52774.689999997616</v>
      </c>
    </row>
    <row r="110" spans="2:18" ht="24" x14ac:dyDescent="0.2">
      <c r="B110" s="10" t="s">
        <v>37</v>
      </c>
      <c r="C110" s="25">
        <v>3283817.23</v>
      </c>
      <c r="D110" s="25">
        <v>1407025.03</v>
      </c>
      <c r="E110" s="30">
        <f t="shared" si="17"/>
        <v>4690842.26</v>
      </c>
      <c r="F110" s="26">
        <v>3367290.79</v>
      </c>
      <c r="G110" s="26">
        <v>3010602.7800000003</v>
      </c>
      <c r="H110" s="34">
        <f t="shared" si="16"/>
        <v>1323551.4699999997</v>
      </c>
    </row>
    <row r="111" spans="2:18" x14ac:dyDescent="0.2">
      <c r="B111" s="10" t="s">
        <v>38</v>
      </c>
      <c r="C111" s="25">
        <v>33830629.519999996</v>
      </c>
      <c r="D111" s="25">
        <v>-8248539.5499999989</v>
      </c>
      <c r="E111" s="30">
        <f t="shared" si="17"/>
        <v>25582089.969999999</v>
      </c>
      <c r="F111" s="26">
        <v>23828404.290000003</v>
      </c>
      <c r="G111" s="26">
        <v>23828404.290000003</v>
      </c>
      <c r="H111" s="34">
        <f t="shared" si="16"/>
        <v>1753685.679999996</v>
      </c>
    </row>
    <row r="112" spans="2:18" x14ac:dyDescent="0.2">
      <c r="B112" s="10" t="s">
        <v>39</v>
      </c>
      <c r="C112" s="25">
        <v>1086375</v>
      </c>
      <c r="D112" s="25">
        <v>-637487.07999999996</v>
      </c>
      <c r="E112" s="30">
        <f t="shared" si="17"/>
        <v>448887.92000000004</v>
      </c>
      <c r="F112" s="26">
        <v>130220.71999999997</v>
      </c>
      <c r="G112" s="26">
        <v>130220.71999999997</v>
      </c>
      <c r="H112" s="34">
        <f t="shared" si="16"/>
        <v>318667.20000000007</v>
      </c>
      <c r="J112" s="21"/>
    </row>
    <row r="113" spans="2:8" x14ac:dyDescent="0.2">
      <c r="B113" s="10" t="s">
        <v>40</v>
      </c>
      <c r="C113" s="25">
        <v>218536</v>
      </c>
      <c r="D113" s="25">
        <v>1423406.0900000036</v>
      </c>
      <c r="E113" s="30">
        <f t="shared" si="17"/>
        <v>1641942.0900000036</v>
      </c>
      <c r="F113" s="26">
        <v>1614049.650000006</v>
      </c>
      <c r="G113" s="26">
        <v>1614049.650000006</v>
      </c>
      <c r="H113" s="34">
        <f t="shared" si="16"/>
        <v>27892.439999997616</v>
      </c>
    </row>
    <row r="114" spans="2:8" ht="29.25" customHeight="1" x14ac:dyDescent="0.2">
      <c r="B114" s="20" t="s">
        <v>41</v>
      </c>
      <c r="C114" s="7">
        <f>SUM(C115:C123)</f>
        <v>813949010</v>
      </c>
      <c r="D114" s="7">
        <f t="shared" ref="D114:H114" si="20">SUM(D115:D123)</f>
        <v>-29360565.150000002</v>
      </c>
      <c r="E114" s="29">
        <f t="shared" si="20"/>
        <v>784588444.85000002</v>
      </c>
      <c r="F114" s="7">
        <f t="shared" si="20"/>
        <v>811216726.31999993</v>
      </c>
      <c r="G114" s="7">
        <f t="shared" si="20"/>
        <v>811216726.31999993</v>
      </c>
      <c r="H114" s="29">
        <f t="shared" si="20"/>
        <v>-26628281.470000047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365851160.91999996</v>
      </c>
      <c r="G115" s="26">
        <v>365851160.91999996</v>
      </c>
      <c r="H115" s="34">
        <f t="shared" si="16"/>
        <v>-365851160.91999996</v>
      </c>
    </row>
    <row r="116" spans="2:8" x14ac:dyDescent="0.2">
      <c r="B116" s="10" t="s">
        <v>43</v>
      </c>
      <c r="C116" s="25">
        <v>0</v>
      </c>
      <c r="D116" s="25">
        <v>-30702640.57</v>
      </c>
      <c r="E116" s="30">
        <f t="shared" si="17"/>
        <v>-30702640.57</v>
      </c>
      <c r="F116" s="26">
        <v>443519009.98000002</v>
      </c>
      <c r="G116" s="26">
        <v>443519009.98000002</v>
      </c>
      <c r="H116" s="34">
        <f t="shared" si="16"/>
        <v>-474221650.55000001</v>
      </c>
    </row>
    <row r="117" spans="2:8" x14ac:dyDescent="0.2">
      <c r="B117" s="10" t="s">
        <v>44</v>
      </c>
      <c r="C117" s="25">
        <v>370000000</v>
      </c>
      <c r="D117" s="25">
        <v>0</v>
      </c>
      <c r="E117" s="30">
        <f t="shared" si="17"/>
        <v>370000000</v>
      </c>
      <c r="F117" s="26">
        <v>330000</v>
      </c>
      <c r="G117" s="26">
        <v>330000</v>
      </c>
      <c r="H117" s="34">
        <f t="shared" si="16"/>
        <v>369670000</v>
      </c>
    </row>
    <row r="118" spans="2:8" x14ac:dyDescent="0.2">
      <c r="B118" s="10" t="s">
        <v>45</v>
      </c>
      <c r="C118" s="25">
        <v>443519010</v>
      </c>
      <c r="D118" s="25">
        <v>0</v>
      </c>
      <c r="E118" s="30">
        <f t="shared" si="17"/>
        <v>443519010</v>
      </c>
      <c r="F118" s="26">
        <v>1516555.4200000018</v>
      </c>
      <c r="G118" s="26">
        <v>1516555.4199999943</v>
      </c>
      <c r="H118" s="34">
        <f t="shared" si="16"/>
        <v>442002454.57999998</v>
      </c>
    </row>
    <row r="119" spans="2:8" x14ac:dyDescent="0.2">
      <c r="B119" s="10" t="s">
        <v>46</v>
      </c>
      <c r="C119" s="25">
        <v>330000</v>
      </c>
      <c r="D119" s="25">
        <v>1342075.4199999981</v>
      </c>
      <c r="E119" s="30">
        <f t="shared" si="17"/>
        <v>1672075.4199999981</v>
      </c>
      <c r="F119" s="26">
        <v>0</v>
      </c>
      <c r="G119" s="26">
        <v>0</v>
      </c>
      <c r="H119" s="34">
        <f t="shared" si="16"/>
        <v>1672075.4199999981</v>
      </c>
    </row>
    <row r="120" spans="2:8" ht="24" x14ac:dyDescent="0.2">
      <c r="B120" s="10" t="s">
        <v>47</v>
      </c>
      <c r="C120" s="25">
        <v>100000</v>
      </c>
      <c r="D120" s="25">
        <v>0</v>
      </c>
      <c r="E120" s="30">
        <f t="shared" si="17"/>
        <v>100000</v>
      </c>
      <c r="F120" s="26">
        <v>0</v>
      </c>
      <c r="G120" s="26">
        <v>0</v>
      </c>
      <c r="H120" s="34">
        <f t="shared" si="16"/>
        <v>100000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32444361.52</v>
      </c>
      <c r="D124" s="7">
        <f t="shared" ref="D124:H124" si="21">SUM(D125:D133)</f>
        <v>-12402716.51</v>
      </c>
      <c r="E124" s="29">
        <f t="shared" si="21"/>
        <v>20041645.009999998</v>
      </c>
      <c r="F124" s="7">
        <f t="shared" si="21"/>
        <v>15898339.699999999</v>
      </c>
      <c r="G124" s="7">
        <f t="shared" si="21"/>
        <v>10256774.449999999</v>
      </c>
      <c r="H124" s="29">
        <f t="shared" si="21"/>
        <v>4143305.3099999959</v>
      </c>
    </row>
    <row r="125" spans="2:8" x14ac:dyDescent="0.2">
      <c r="B125" s="10" t="s">
        <v>52</v>
      </c>
      <c r="C125" s="25">
        <v>13449751.09</v>
      </c>
      <c r="D125" s="25">
        <v>-9821546</v>
      </c>
      <c r="E125" s="30">
        <f t="shared" si="17"/>
        <v>3628205.09</v>
      </c>
      <c r="F125" s="26">
        <v>1389828.0200000005</v>
      </c>
      <c r="G125" s="26">
        <v>995345.30999999959</v>
      </c>
      <c r="H125" s="34">
        <f t="shared" si="16"/>
        <v>2238377.0699999994</v>
      </c>
    </row>
    <row r="126" spans="2:8" x14ac:dyDescent="0.2">
      <c r="B126" s="10" t="s">
        <v>53</v>
      </c>
      <c r="C126" s="25">
        <v>971514.84</v>
      </c>
      <c r="D126" s="25">
        <v>-35561.870000000003</v>
      </c>
      <c r="E126" s="30">
        <f t="shared" si="17"/>
        <v>935952.97</v>
      </c>
      <c r="F126" s="26">
        <v>520354.03</v>
      </c>
      <c r="G126" s="26">
        <v>398860.07</v>
      </c>
      <c r="H126" s="34">
        <f t="shared" si="16"/>
        <v>415598.93999999994</v>
      </c>
    </row>
    <row r="127" spans="2:8" ht="24" x14ac:dyDescent="0.2">
      <c r="B127" s="10" t="s">
        <v>54</v>
      </c>
      <c r="C127" s="25">
        <v>15238785.83</v>
      </c>
      <c r="D127" s="25">
        <v>-6990192.950000003</v>
      </c>
      <c r="E127" s="30">
        <f t="shared" si="17"/>
        <v>8248592.8799999971</v>
      </c>
      <c r="F127" s="26">
        <v>7253255.1099999994</v>
      </c>
      <c r="G127" s="26">
        <v>5349416.01</v>
      </c>
      <c r="H127" s="34">
        <f t="shared" si="16"/>
        <v>995337.76999999769</v>
      </c>
    </row>
    <row r="128" spans="2:8" x14ac:dyDescent="0.2">
      <c r="B128" s="10" t="s">
        <v>55</v>
      </c>
      <c r="C128" s="25">
        <v>2494037</v>
      </c>
      <c r="D128" s="25">
        <v>-1838565.0000000002</v>
      </c>
      <c r="E128" s="30">
        <f t="shared" si="17"/>
        <v>655471.99999999977</v>
      </c>
      <c r="F128" s="26">
        <v>601900</v>
      </c>
      <c r="G128" s="26">
        <v>601900</v>
      </c>
      <c r="H128" s="34">
        <f t="shared" si="16"/>
        <v>53571.999999999767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168729</v>
      </c>
      <c r="D130" s="25">
        <v>6284693.0699999994</v>
      </c>
      <c r="E130" s="30">
        <f t="shared" si="17"/>
        <v>6453422.0699999994</v>
      </c>
      <c r="F130" s="26">
        <v>6133002.54</v>
      </c>
      <c r="G130" s="26">
        <v>2911253.0600000005</v>
      </c>
      <c r="H130" s="34">
        <f t="shared" si="16"/>
        <v>320419.52999999933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121543.76</v>
      </c>
      <c r="D133" s="25">
        <v>-1543.760000000002</v>
      </c>
      <c r="E133" s="30">
        <f t="shared" si="17"/>
        <v>120000</v>
      </c>
      <c r="F133" s="26">
        <v>0</v>
      </c>
      <c r="G133" s="25">
        <v>0</v>
      </c>
      <c r="H133" s="34">
        <f t="shared" si="16"/>
        <v>120000</v>
      </c>
    </row>
    <row r="134" spans="2:8" x14ac:dyDescent="0.2">
      <c r="B134" s="19" t="s">
        <v>61</v>
      </c>
      <c r="C134" s="7">
        <f>SUM(C135:C137)</f>
        <v>61799752.299999997</v>
      </c>
      <c r="D134" s="7">
        <f t="shared" ref="D134:H134" si="22">SUM(D135:D137)</f>
        <v>-61799752.300000004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61799752.299999997</v>
      </c>
      <c r="D136" s="26">
        <v>-61799752.300000004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5885330185.2400017</v>
      </c>
      <c r="D160" s="24">
        <f t="shared" ref="D160:G160" si="28">SUM(D10,D85)</f>
        <v>89125708.689999983</v>
      </c>
      <c r="E160" s="32">
        <f>SUM(E10,E85)</f>
        <v>5974455893.9300003</v>
      </c>
      <c r="F160" s="24">
        <f t="shared" si="28"/>
        <v>5955085828.6899996</v>
      </c>
      <c r="G160" s="24">
        <f t="shared" si="28"/>
        <v>5590478833.8100004</v>
      </c>
      <c r="H160" s="32">
        <f>SUM(H10,H85)</f>
        <v>19370065.240000151</v>
      </c>
    </row>
    <row r="161" s="35" customFormat="1" x14ac:dyDescent="0.2"/>
    <row r="162" s="35" customFormat="1" x14ac:dyDescent="0.2"/>
    <row r="163" s="35" customFormat="1" x14ac:dyDescent="0.2"/>
    <row r="164" s="35" customFormat="1" x14ac:dyDescent="0.2"/>
    <row r="165" s="35" customFormat="1" x14ac:dyDescent="0.2"/>
    <row r="166" s="35" customFormat="1" x14ac:dyDescent="0.2"/>
    <row r="167" s="35" customFormat="1" x14ac:dyDescent="0.2"/>
    <row r="168" s="35" customFormat="1" x14ac:dyDescent="0.2"/>
    <row r="169" s="35" customFormat="1" x14ac:dyDescent="0.2"/>
    <row r="170" s="35" customFormat="1" x14ac:dyDescent="0.2"/>
    <row r="171" s="35" customFormat="1" x14ac:dyDescent="0.2"/>
    <row r="172" s="35" customFormat="1" x14ac:dyDescent="0.2"/>
    <row r="173" s="35" customFormat="1" x14ac:dyDescent="0.2"/>
    <row r="174" s="35" customFormat="1" x14ac:dyDescent="0.2"/>
    <row r="175" s="35" customFormat="1" x14ac:dyDescent="0.2"/>
    <row r="17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Rosa Díaz</cp:lastModifiedBy>
  <dcterms:created xsi:type="dcterms:W3CDTF">2020-01-08T21:14:59Z</dcterms:created>
  <dcterms:modified xsi:type="dcterms:W3CDTF">2023-02-02T18:11:55Z</dcterms:modified>
</cp:coreProperties>
</file>